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0" formatCode="General"/>
    <numFmt numFmtId="1" formatCode="#,##0.00"/>
    <numFmt numFmtId="2" formatCode="R$ #,##0.00"/>
  </numFmts>
  <fonts count="9">
    <font>
      <sz val="11"/>
      <color theme="1"/>
      <name val="Calibri"/>
      <family val="2"/>
      <scheme val="minor"/>
    </font>
    <font>
      <sz val="7.0"/>
      <color rgb="000000"/>
      <name val="SansSerif"/>
      <b val="true"/>
      <i val="false"/>
      <u val="none"/>
      <strike val="false"/>
      <family val="2"/>
    </font>
    <font>
      <sz val="6.0"/>
      <color rgb="000000"/>
      <name val="SansSerif"/>
      <b val="true"/>
      <i val="false"/>
      <u val="none"/>
      <strike val="false"/>
      <family val="2"/>
    </font>
    <font>
      <sz val="5.0"/>
      <color rgb="000000"/>
      <name val="SansSerif"/>
      <b val="true"/>
      <i val="false"/>
      <u val="none"/>
      <strike val="false"/>
      <family val="2"/>
    </font>
    <font>
      <sz val="7.0"/>
      <color rgb="000000"/>
      <name val="SansSerif"/>
      <b val="false"/>
      <i val="false"/>
      <u val="none"/>
      <strike val="false"/>
      <family val="2"/>
    </font>
    <font>
      <sz val="7.0"/>
      <color rgb="000000"/>
      <name val="Arial"/>
      <b val="fals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7.0"/>
      <color rgb="000000"/>
      <name val="Arial"/>
      <b val="true"/>
      <i val="false"/>
      <u val="none"/>
      <strike val="false"/>
      <family val="2"/>
    </font>
    <font>
      <sz val="6.5"/>
      <color rgb="000000"/>
      <name val="Arial"/>
      <b val="false"/>
      <i val="false"/>
      <u val="none"/>
      <strike val="false"/>
      <family val="2"/>
    </font>
  </fonts>
  <fills count="27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</fills>
  <borders count="11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</borders>
  <cellStyleXfs count="1">
    <xf/>
  </cellStyleXfs>
  <cellXfs count="26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1" fillId="3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5" borderId="0" xfId="0" applyAlignment="1" applyProtection="1" applyNumberFormat="1" applyFont="1" applyFill="1" applyBorder="1">
      <alignment wrapText="true"/>
      <protection hidden="false" locked="false"/>
    </xf>
    <xf numFmtId="0" fontId="2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8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9" borderId="2" xfId="0" applyAlignment="1" applyProtection="1" applyNumberFormat="1" applyFont="1" applyFill="1" applyBorder="1">
      <alignment wrapText="true" horizontal="left" vertical="center"/>
      <protection hidden="false" locked="true"/>
    </xf>
    <xf numFmtId="1" fontId="6" fillId="10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5" fillId="1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1" fontId="6" fillId="12" borderId="3" xfId="0" applyAlignment="1" applyProtection="1" applyNumberFormat="1" applyFont="1" applyFill="1" applyBorder="1">
      <alignment wrapText="true" horizontal="center" vertical="center"/>
      <protection hidden="false" locked="true"/>
    </xf>
    <xf numFmtId="2" fontId="6" fillId="1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2" fontId="7" fillId="14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15" borderId="3" xfId="0" applyAlignment="1" applyProtection="1" applyNumberFormat="1" applyFont="1" applyFill="1" applyBorder="1">
      <alignment wrapText="true"/>
      <protection hidden="false" locked="false"/>
    </xf>
    <xf numFmtId="0" fontId="0" fillId="16" borderId="4" xfId="0" applyAlignment="1" applyProtection="1" applyNumberFormat="1" applyFont="1" applyFill="1" applyBorder="1">
      <alignment wrapText="true"/>
      <protection hidden="false" locked="false"/>
    </xf>
    <xf numFmtId="0" fontId="0" fillId="17" borderId="5" xfId="0" applyAlignment="1" applyProtection="1" applyNumberFormat="1" applyFont="1" applyFill="1" applyBorder="1">
      <alignment wrapText="true"/>
      <protection hidden="false" locked="false"/>
    </xf>
    <xf numFmtId="0" fontId="0" fillId="18" borderId="6" xfId="0" applyAlignment="1" applyProtection="1" applyNumberFormat="1" applyFont="1" applyFill="1" applyBorder="1">
      <alignment wrapText="true"/>
      <protection hidden="false" locked="false"/>
    </xf>
    <xf numFmtId="2" fontId="4" fillId="19" borderId="7" xfId="0" applyAlignment="1" applyProtection="1" applyNumberFormat="1" applyFont="1" applyFill="1" applyBorder="1">
      <alignment wrapText="true" horizontal="right" vertical="center"/>
      <protection hidden="false" locked="true"/>
    </xf>
    <xf numFmtId="1" fontId="5" fillId="20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8" fillId="2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2" fontId="5" fillId="22" borderId="4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23" borderId="8" xfId="0" applyAlignment="1" applyProtection="1" applyNumberFormat="1" applyFont="1" applyFill="1" applyBorder="1">
      <alignment wrapText="true"/>
      <protection hidden="false" locked="false"/>
    </xf>
    <xf numFmtId="0" fontId="0" fillId="24" borderId="9" xfId="0" applyAlignment="1" applyProtection="1" applyNumberFormat="1" applyFont="1" applyFill="1" applyBorder="1">
      <alignment wrapText="true"/>
      <protection hidden="false" locked="false"/>
    </xf>
    <xf numFmtId="0" fontId="0" fillId="25" borderId="10" xfId="0" applyAlignment="1" applyProtection="1" applyNumberFormat="1" applyFont="1" applyFill="1" applyBorder="1">
      <alignment wrapText="true"/>
      <protection hidden="false" locked="false"/>
    </xf>
    <xf numFmtId="2" fontId="8" fillId="26" borderId="4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690472790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16"/>
  <sheetViews>
    <sheetView workbookViewId="0"/>
  </sheetViews>
  <sheetFormatPr defaultRowHeight="15"/>
  <cols>
    <col min="1" max="1" customWidth="true" width="5.8333335"/>
    <col min="2" max="2" customWidth="true" width="25.0"/>
    <col min="3" max="3" customWidth="true" width="5.3333335"/>
    <col min="4" max="4" customWidth="true" width="10.0"/>
    <col min="5" max="5" customWidth="true" width="5.0"/>
    <col min="6" max="6" customWidth="true" width="8.333333"/>
    <col min="7" max="7" customWidth="true" width="5.0"/>
    <col min="8" max="8" customWidth="true" width="8.333333"/>
    <col min="9" max="9" customWidth="true" width="5.0"/>
    <col min="10" max="10" customWidth="true" width="9.666667"/>
    <col min="11" max="11" customWidth="true" width="5.0"/>
  </cols>
  <sheetData>
    <row r="1" customHeight="1" ht="145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</row>
    <row r="2" customHeight="1" ht="12">
      <c r="A2" s="2" t="inlineStr">
        <is>
          <r>
            <t xml:space="preserve">ITEM</t>
          </r>
        </is>
      </c>
      <c r="B2" s="2" t="inlineStr">
        <is>
          <r>
            <t xml:space="preserve">DESCRIÇÃO</t>
          </r>
        </is>
      </c>
      <c r="C2" s="2" t="inlineStr">
        <is>
          <r>
            <t xml:space="preserve">%</t>
          </r>
        </is>
      </c>
      <c r="D2" s="2" t="inlineStr">
        <is>
          <r>
            <t xml:space="preserve">VALOR (R$)</t>
          </r>
        </is>
      </c>
      <c r="E2" s="3" t="inlineStr">
        <is>
          <r>
            <t xml:space="preserve">MÊS 1</t>
          </r>
        </is>
      </c>
      <c r="F2" s="3" t="inlineStr"/>
      <c r="G2" s="3" t="inlineStr">
        <is>
          <r>
            <t xml:space="preserve">MÊS 2</t>
          </r>
        </is>
      </c>
      <c r="H2" s="3" t="inlineStr"/>
      <c r="I2" s="2" t="inlineStr">
        <is>
          <r>
            <t xml:space="preserve">Total parcela</t>
          </r>
        </is>
      </c>
      <c r="J2" s="2" t="inlineStr"/>
      <c r="K2" s="4" t="inlineStr"/>
    </row>
    <row r="3" customHeight="1" ht="10">
      <c r="A3" s="2" t="inlineStr"/>
      <c r="B3" s="2" t="inlineStr"/>
      <c r="C3" s="2" t="inlineStr"/>
      <c r="D3" s="2" t="inlineStr"/>
      <c r="E3" s="5" t="inlineStr">
        <is>
          <r>
            <t xml:space="preserve">%</t>
          </r>
        </is>
      </c>
      <c r="F3" s="5" t="inlineStr">
        <is>
          <r>
            <t xml:space="preserve">R$</t>
          </r>
        </is>
      </c>
      <c r="G3" s="5" t="inlineStr">
        <is>
          <r>
            <t xml:space="preserve">%</t>
          </r>
        </is>
      </c>
      <c r="H3" s="5" t="inlineStr">
        <is>
          <r>
            <t xml:space="preserve">R$</t>
          </r>
        </is>
      </c>
      <c r="I3" s="6" t="inlineStr">
        <is>
          <r>
            <t xml:space="preserve">%</t>
          </r>
        </is>
      </c>
      <c r="J3" s="6" t="inlineStr">
        <is>
          <r>
            <t xml:space="preserve">R$</t>
          </r>
        </is>
      </c>
      <c r="K3" s="4" t="inlineStr"/>
    </row>
    <row r="4" customHeight="1" ht="12">
      <c r="A4" s="7" t="inlineStr">
        <is>
          <r>
            <t xml:space="preserve">1</t>
          </r>
        </is>
      </c>
      <c r="B4" s="8" t="inlineStr">
        <is>
          <r>
            <t xml:space="preserve">ADMINISTRAÇÃO LOCAL</t>
          </r>
        </is>
      </c>
      <c r="C4" s="9" t="n">
        <f>D4/C15*100</f>
        <v>3.526477339627114</v>
      </c>
      <c r="D4" s="10" t="n">
        <v>2998.04</v>
      </c>
      <c r="E4" s="11" t="n">
        <v>40.13</v>
      </c>
      <c r="F4" s="12" t="n">
        <f>IF(E4&gt;0,IF(AND(SUM(0,E4)=100,I4=100),D4-SUM(0),ROUND(D4*E4/100,2)),"")</f>
        <v>1203.11</v>
      </c>
      <c r="G4" s="11" t="n">
        <v>59.87</v>
      </c>
      <c r="H4" s="12" t="n">
        <f>IF(G4&gt;0,IF(AND(SUM(0,E4,G4)=100,I4=100),D4-SUM(0,F4),ROUND(D4*G4/100,2)),"")</f>
        <v>1794.93</v>
      </c>
      <c r="I4" s="9" t="n">
        <f>SUM(0,E4,G4)</f>
        <v>100.0</v>
      </c>
      <c r="J4" s="13" t="n">
        <f>SUM(0,F4,H4)</f>
        <v>2998.04</v>
      </c>
      <c r="K4" s="4" t="inlineStr"/>
    </row>
    <row r="5" customHeight="1" ht="12">
      <c r="A5" s="7" t="inlineStr">
        <is>
          <r>
            <t xml:space="preserve">2</t>
          </r>
        </is>
      </c>
      <c r="B5" s="8" t="inlineStr">
        <is>
          <r>
            <t xml:space="preserve">INSTALAÇÃO DE OBRA</t>
          </r>
        </is>
      </c>
      <c r="C5" s="9" t="n">
        <f>D5/C15*100</f>
        <v>4.0372804141379515</v>
      </c>
      <c r="D5" s="10" t="n">
        <v>3432.3</v>
      </c>
      <c r="E5" s="11" t="n">
        <v>100.0</v>
      </c>
      <c r="F5" s="12" t="n">
        <f>IF(E5&gt;0,IF(AND(SUM(0,E5)=100,I5=100),D5-SUM(0),ROUND(D5*E5/100,2)),"")</f>
        <v>3432.3</v>
      </c>
      <c r="G5" s="14" t="inlineStr"/>
      <c r="H5" s="15" t="inlineStr">
        <f>IF(G5&gt;0,IF(AND(SUM(0,E5,G5)=100,I5=100),D5-SUM(0,F5),ROUND(D5*G5/100,2)),"")</f>
      </c>
      <c r="I5" s="9" t="n">
        <f>SUM(0,E5,G5)</f>
        <v>100.0</v>
      </c>
      <c r="J5" s="13" t="n">
        <f>SUM(0,F5,H5)</f>
        <v>3432.3</v>
      </c>
      <c r="K5" s="4" t="inlineStr"/>
    </row>
    <row r="6" customHeight="1" ht="12">
      <c r="A6" s="7" t="inlineStr">
        <is>
          <r>
            <t xml:space="preserve">3</t>
          </r>
        </is>
      </c>
      <c r="B6" s="8" t="inlineStr">
        <is>
          <r>
            <t xml:space="preserve">DEMOLIÇÕES E RETIRADAS</t>
          </r>
        </is>
      </c>
      <c r="C6" s="9" t="n">
        <f>D6/C15*100</f>
        <v>3.2952362020181107</v>
      </c>
      <c r="D6" s="10" t="n">
        <v>2801.45</v>
      </c>
      <c r="E6" s="11" t="n">
        <v>100.0</v>
      </c>
      <c r="F6" s="12" t="n">
        <f>IF(E6&gt;0,IF(AND(SUM(0,E6)=100,I6=100),D6-SUM(0),ROUND(D6*E6/100,2)),"")</f>
        <v>2801.45</v>
      </c>
      <c r="G6" s="14" t="inlineStr"/>
      <c r="H6" s="15" t="inlineStr">
        <f>IF(G6&gt;0,IF(AND(SUM(0,E6,G6)=100,I6=100),D6-SUM(0,F6),ROUND(D6*G6/100,2)),"")</f>
      </c>
      <c r="I6" s="9" t="n">
        <f>SUM(0,E6,G6)</f>
        <v>100.0</v>
      </c>
      <c r="J6" s="13" t="n">
        <f>SUM(0,F6,H6)</f>
        <v>2801.45</v>
      </c>
      <c r="K6" s="4" t="inlineStr"/>
    </row>
    <row r="7" customHeight="1" ht="18">
      <c r="A7" s="7" t="inlineStr">
        <is>
          <r>
            <t xml:space="preserve">4</t>
          </r>
        </is>
      </c>
      <c r="B7" s="8" t="inlineStr">
        <is>
          <r>
            <t xml:space="preserve">RETIRADA E ASSENTAMENTO DE DIVISÓRIAS</t>
          </r>
        </is>
      </c>
      <c r="C7" s="9" t="n">
        <f>D7/C15*100</f>
        <v>12.206741974812726</v>
      </c>
      <c r="D7" s="10" t="n">
        <v>10377.58</v>
      </c>
      <c r="E7" s="11" t="n">
        <v>40.0</v>
      </c>
      <c r="F7" s="12" t="n">
        <f>IF(E7&gt;0,IF(AND(SUM(0,E7)=100,I7=100),D7-SUM(0),ROUND(D7*E7/100,2)),"")</f>
        <v>4151.03</v>
      </c>
      <c r="G7" s="11" t="n">
        <v>60.0</v>
      </c>
      <c r="H7" s="12" t="n">
        <f>IF(G7&gt;0,IF(AND(SUM(0,E7,G7)=100,I7=100),D7-SUM(0,F7),ROUND(D7*G7/100,2)),"")</f>
        <v>6226.55</v>
      </c>
      <c r="I7" s="9" t="n">
        <f>SUM(0,E7,G7)</f>
        <v>100.0</v>
      </c>
      <c r="J7" s="13" t="n">
        <f>SUM(0,F7,H7)</f>
        <v>10377.58</v>
      </c>
      <c r="K7" s="4" t="inlineStr"/>
    </row>
    <row r="8" customHeight="1" ht="12">
      <c r="A8" s="7" t="inlineStr">
        <is>
          <r>
            <t xml:space="preserve">5</t>
          </r>
        </is>
      </c>
      <c r="B8" s="8" t="inlineStr">
        <is>
          <r>
            <t xml:space="preserve">COBERTA</t>
          </r>
        </is>
      </c>
      <c r="C8" s="9" t="n">
        <f>D8/C15*100</f>
        <v>30.72072448263633</v>
      </c>
      <c r="D8" s="10" t="n">
        <v>26117.27</v>
      </c>
      <c r="E8" s="11" t="n">
        <v>80.0</v>
      </c>
      <c r="F8" s="12" t="n">
        <f>IF(E8&gt;0,IF(AND(SUM(0,E8)=100,I8=100),D8-SUM(0),ROUND(D8*E8/100,2)),"")</f>
        <v>20893.82</v>
      </c>
      <c r="G8" s="11" t="n">
        <v>20.0</v>
      </c>
      <c r="H8" s="12" t="n">
        <f>IF(G8&gt;0,IF(AND(SUM(0,E8,G8)=100,I8=100),D8-SUM(0,F8),ROUND(D8*G8/100,2)),"")</f>
        <v>5223.45</v>
      </c>
      <c r="I8" s="9" t="n">
        <f>SUM(0,E8,G8)</f>
        <v>100.0</v>
      </c>
      <c r="J8" s="13" t="n">
        <f>SUM(0,F8,H8)</f>
        <v>26117.27</v>
      </c>
      <c r="K8" s="4" t="inlineStr"/>
    </row>
    <row r="9" customHeight="1" ht="12">
      <c r="A9" s="7" t="inlineStr">
        <is>
          <r>
            <t xml:space="preserve">6</t>
          </r>
        </is>
      </c>
      <c r="B9" s="8" t="inlineStr">
        <is>
          <r>
            <t xml:space="preserve">FORRO</t>
          </r>
        </is>
      </c>
      <c r="C9" s="9" t="n">
        <f>D9/C15*100</f>
        <v>7.818782887520637</v>
      </c>
      <c r="D9" s="10" t="n">
        <v>6647.15</v>
      </c>
      <c r="E9" s="14" t="inlineStr"/>
      <c r="F9" s="15" t="inlineStr">
        <f>IF(E9&gt;0,IF(AND(SUM(0,E9)=100,I9=100),D9-SUM(0),ROUND(D9*E9/100,2)),"")</f>
      </c>
      <c r="G9" s="11" t="n">
        <v>100.0</v>
      </c>
      <c r="H9" s="12" t="n">
        <f>IF(G9&gt;0,IF(AND(SUM(0,E9,G9)=100,I9=100),D9-SUM(0,F9),ROUND(D9*G9/100,2)),"")</f>
        <v>6647.15</v>
      </c>
      <c r="I9" s="9" t="n">
        <f>SUM(0,E9,G9)</f>
        <v>100.0</v>
      </c>
      <c r="J9" s="13" t="n">
        <f>SUM(0,F9,H9)</f>
        <v>6647.15</v>
      </c>
      <c r="K9" s="4" t="inlineStr"/>
    </row>
    <row r="10" customHeight="1" ht="12">
      <c r="A10" s="7" t="inlineStr">
        <is>
          <r>
            <t xml:space="preserve">7</t>
          </r>
        </is>
      </c>
      <c r="B10" s="8" t="inlineStr">
        <is>
          <r>
            <t xml:space="preserve">PISO</t>
          </r>
        </is>
      </c>
      <c r="C10" s="9" t="n">
        <f>D10/C15*100</f>
        <v>7.688723715714199</v>
      </c>
      <c r="D10" s="10" t="n">
        <v>6536.58</v>
      </c>
      <c r="E10" s="11" t="n">
        <v>25.0</v>
      </c>
      <c r="F10" s="12" t="n">
        <f>IF(E10&gt;0,IF(AND(SUM(0,E10)=100,I10=100),D10-SUM(0),ROUND(D10*E10/100,2)),"")</f>
        <v>1634.15</v>
      </c>
      <c r="G10" s="11" t="n">
        <v>75.0</v>
      </c>
      <c r="H10" s="12" t="n">
        <f>IF(G10&gt;0,IF(AND(SUM(0,E10,G10)=100,I10=100),D10-SUM(0,F10),ROUND(D10*G10/100,2)),"")</f>
        <v>4902.43</v>
      </c>
      <c r="I10" s="9" t="n">
        <f>SUM(0,E10,G10)</f>
        <v>100.0</v>
      </c>
      <c r="J10" s="13" t="n">
        <f>SUM(0,F10,H10)</f>
        <v>6536.58</v>
      </c>
      <c r="K10" s="4" t="inlineStr"/>
    </row>
    <row r="11" customHeight="1" ht="12">
      <c r="A11" s="7" t="inlineStr">
        <is>
          <r>
            <t xml:space="preserve">8</t>
          </r>
        </is>
      </c>
      <c r="B11" s="8" t="inlineStr">
        <is>
          <r>
            <t xml:space="preserve">INSTALAÇÕES ELÉTRICAS</t>
          </r>
        </is>
      </c>
      <c r="C11" s="9" t="n">
        <f>D11/C15*100</f>
        <v>22.452057074533187</v>
      </c>
      <c r="D11" s="10" t="n">
        <v>19087.65</v>
      </c>
      <c r="E11" s="14" t="inlineStr"/>
      <c r="F11" s="15" t="inlineStr">
        <f>IF(E11&gt;0,IF(AND(SUM(0,E11)=100,I11=100),D11-SUM(0),ROUND(D11*E11/100,2)),"")</f>
      </c>
      <c r="G11" s="11" t="n">
        <v>100.0</v>
      </c>
      <c r="H11" s="12" t="n">
        <f>IF(G11&gt;0,IF(AND(SUM(0,E11,G11)=100,I11=100),D11-SUM(0,F11),ROUND(D11*G11/100,2)),"")</f>
        <v>19087.65</v>
      </c>
      <c r="I11" s="9" t="n">
        <f>SUM(0,E11,G11)</f>
        <v>100.0</v>
      </c>
      <c r="J11" s="13" t="n">
        <f>SUM(0,F11,H11)</f>
        <v>19087.65</v>
      </c>
      <c r="K11" s="4" t="inlineStr"/>
    </row>
    <row r="12" customHeight="1" ht="12">
      <c r="A12" s="7" t="inlineStr">
        <is>
          <r>
            <t xml:space="preserve">9</t>
          </r>
        </is>
      </c>
      <c r="B12" s="8" t="inlineStr">
        <is>
          <r>
            <t xml:space="preserve">ITENS SANITÁRIOS</t>
          </r>
        </is>
      </c>
      <c r="C12" s="9" t="n">
        <f>D12/C15*100</f>
        <v>0.1249071489022839</v>
      </c>
      <c r="D12" s="10" t="n">
        <v>106.19</v>
      </c>
      <c r="E12" s="14" t="inlineStr"/>
      <c r="F12" s="15" t="inlineStr">
        <f>IF(E12&gt;0,IF(AND(SUM(0,E12)=100,I12=100),D12-SUM(0),ROUND(D12*E12/100,2)),"")</f>
      </c>
      <c r="G12" s="11" t="n">
        <v>100.0</v>
      </c>
      <c r="H12" s="12" t="n">
        <f>IF(G12&gt;0,IF(AND(SUM(0,E12,G12)=100,I12=100),D12-SUM(0,F12),ROUND(D12*G12/100,2)),"")</f>
        <v>106.19</v>
      </c>
      <c r="I12" s="9" t="n">
        <f>SUM(0,E12,G12)</f>
        <v>100.0</v>
      </c>
      <c r="J12" s="13" t="n">
        <f>SUM(0,F12,H12)</f>
        <v>106.19</v>
      </c>
      <c r="K12" s="4" t="inlineStr"/>
    </row>
    <row r="13" customHeight="1" ht="12">
      <c r="A13" s="7" t="inlineStr">
        <is>
          <r>
            <t xml:space="preserve">10</t>
          </r>
        </is>
      </c>
      <c r="B13" s="8" t="inlineStr">
        <is>
          <r>
            <t xml:space="preserve">PINTURA</t>
          </r>
        </is>
      </c>
      <c r="C13" s="9" t="n">
        <f>D13/C15*100</f>
        <v>7.592917262393821</v>
      </c>
      <c r="D13" s="10" t="n">
        <v>6455.13</v>
      </c>
      <c r="E13" s="14" t="inlineStr"/>
      <c r="F13" s="15" t="inlineStr">
        <f>IF(E13&gt;0,IF(AND(SUM(0,E13)=100,I13=100),D13-SUM(0),ROUND(D13*E13/100,2)),"")</f>
      </c>
      <c r="G13" s="11" t="n">
        <v>100.0</v>
      </c>
      <c r="H13" s="12" t="n">
        <f>IF(G13&gt;0,IF(AND(SUM(0,E13,G13)=100,I13=100),D13-SUM(0,F13),ROUND(D13*G13/100,2)),"")</f>
        <v>6455.13</v>
      </c>
      <c r="I13" s="9" t="n">
        <f>SUM(0,E13,G13)</f>
        <v>100.0</v>
      </c>
      <c r="J13" s="13" t="n">
        <f>SUM(0,F13,H13)</f>
        <v>6455.13</v>
      </c>
      <c r="K13" s="4" t="inlineStr"/>
    </row>
    <row r="14" customHeight="1" ht="12">
      <c r="A14" s="7" t="inlineStr">
        <is>
          <r>
            <t xml:space="preserve">11</t>
          </r>
        </is>
      </c>
      <c r="B14" s="8" t="inlineStr">
        <is>
          <r>
            <t xml:space="preserve">SERVIÇOS FINAIS</t>
          </r>
        </is>
      </c>
      <c r="C14" s="9" t="n">
        <f>D14/C15*100</f>
        <v>0.5361514977036446</v>
      </c>
      <c r="D14" s="10" t="n">
        <v>455.81</v>
      </c>
      <c r="E14" s="14" t="inlineStr"/>
      <c r="F14" s="15" t="inlineStr">
        <f>IF(E14&gt;0,IF(AND(SUM(0,E14)=100,I14=100),D14-SUM(0),ROUND(D14*E14/100,2)),"")</f>
      </c>
      <c r="G14" s="11" t="n">
        <v>100.0</v>
      </c>
      <c r="H14" s="12" t="n">
        <f>IF(G14&gt;0,IF(AND(SUM(0,E14,G14)=100,I14=100),D14-SUM(0,F14),ROUND(D14*G14/100,2)),"")</f>
        <v>455.81</v>
      </c>
      <c r="I14" s="9" t="n">
        <f>SUM(0,E14,G14)</f>
        <v>100.0</v>
      </c>
      <c r="J14" s="13" t="n">
        <f>SUM(0,F14,H14)</f>
        <v>455.81</v>
      </c>
      <c r="K14" s="4" t="inlineStr"/>
    </row>
    <row r="15" customHeight="1" ht="12">
      <c r="A15" s="16" t="inlineStr"/>
      <c r="B15" s="17" t="inlineStr"/>
      <c r="C15" s="18" t="n">
        <f>SUM(D4,D5,D6,D7,D8,D9,D10,D11,D12,D13,D14)</f>
        <v>85015.15</v>
      </c>
      <c r="D15" s="18" t="inlineStr"/>
      <c r="E15" s="19" t="n">
        <f>F15/C15*100</f>
        <v>40.129153450885</v>
      </c>
      <c r="F15" s="20" t="n">
        <f>SUM(F4,F5,F6,F7,F8,F9,F10,F11,F12,F13,F14)</f>
        <v>34115.86</v>
      </c>
      <c r="G15" s="19" t="n">
        <f>H15/C15*100</f>
        <v>59.870846549115</v>
      </c>
      <c r="H15" s="20" t="n">
        <f>SUM(H4,H5,H6,H7,H8,H9,H10,H11,H12,H13,H14)</f>
        <v>50899.29</v>
      </c>
      <c r="I15" s="16" t="inlineStr"/>
      <c r="J15" s="21" t="n">
        <f>H16</f>
        <v>85015.15</v>
      </c>
      <c r="K15" s="4" t="inlineStr"/>
    </row>
    <row r="16" customHeight="1" ht="12">
      <c r="A16" s="22" t="inlineStr"/>
      <c r="B16" s="23" t="inlineStr"/>
      <c r="C16" s="23" t="inlineStr"/>
      <c r="D16" s="24" t="inlineStr"/>
      <c r="E16" s="19" t="n">
        <f>F16/C15*100</f>
        <v>40.129153450885</v>
      </c>
      <c r="F16" s="25" t="n">
        <f>F15</f>
        <v>34115.86</v>
      </c>
      <c r="G16" s="19" t="n">
        <f>H16/C15*100</f>
        <v>100.0</v>
      </c>
      <c r="H16" s="25" t="n">
        <f>H15+F16</f>
        <v>85015.15</v>
      </c>
      <c r="I16" s="22" t="inlineStr"/>
      <c r="J16" s="21" t="inlineStr"/>
      <c r="K16" s="4" t="inlineStr"/>
    </row>
  </sheetData>
  <mergeCells>
    <mergeCell ref="A1:K1"/>
    <mergeCell ref="A2:A3"/>
    <mergeCell ref="B2:B3"/>
    <mergeCell ref="C2:C3"/>
    <mergeCell ref="D2:D3"/>
    <mergeCell ref="E2:F2"/>
    <mergeCell ref="G2:H2"/>
    <mergeCell ref="I2:J2"/>
    <mergeCell ref="C15:D15"/>
    <mergeCell ref="J15:J16"/>
  </mergeCells>
  <pageMargins left="0.5" right="0.5" top="0.5" bottom="0.5" header="0.0" footer="0.0"/>
  <pageSetup orientation="landscape" paperSize="77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